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47 сесія\сайт\проекти\"/>
    </mc:Choice>
  </mc:AlternateContent>
  <xr:revisionPtr revIDLastSave="0" documentId="13_ncr:1_{B5C08656-B0C6-4507-8B77-A5DF541C0830}" xr6:coauthVersionLast="47" xr6:coauthVersionMax="47" xr10:uidLastSave="{00000000-0000-0000-0000-000000000000}"/>
  <bookViews>
    <workbookView xWindow="5760" yWindow="3360" windowWidth="17280" windowHeight="8880" tabRatio="655" xr2:uid="{039B87A9-E8E3-408A-ADEB-5376849CDAE4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E20" i="3"/>
  <c r="D20" i="3"/>
  <c r="E17" i="3"/>
  <c r="F20" i="3"/>
  <c r="D18" i="3"/>
  <c r="C17" i="3"/>
  <c r="E21" i="3"/>
  <c r="C21" i="3"/>
  <c r="E37" i="3"/>
  <c r="C37" i="3"/>
  <c r="E15" i="3"/>
  <c r="E14" i="3"/>
  <c r="E35" i="3"/>
  <c r="C35" i="3"/>
  <c r="E30" i="3"/>
  <c r="F30" i="3"/>
  <c r="E43" i="3"/>
  <c r="F43" i="3"/>
  <c r="E44" i="3"/>
  <c r="F44" i="3"/>
  <c r="D44" i="3"/>
  <c r="D43" i="3"/>
  <c r="F16" i="3"/>
  <c r="F17" i="3"/>
  <c r="F25" i="3"/>
  <c r="F23" i="3"/>
  <c r="F22" i="3"/>
  <c r="C41" i="3"/>
  <c r="C40" i="3"/>
  <c r="C39" i="3"/>
  <c r="C32" i="3"/>
  <c r="F31" i="3"/>
  <c r="E31" i="3"/>
  <c r="D31" i="3"/>
  <c r="D29" i="3"/>
  <c r="D28" i="3"/>
  <c r="C25" i="3"/>
  <c r="C24" i="3"/>
  <c r="E23" i="3"/>
  <c r="E22" i="3"/>
  <c r="D23" i="3"/>
  <c r="D22" i="3"/>
  <c r="C22" i="3"/>
  <c r="C20" i="3"/>
  <c r="C19" i="3"/>
  <c r="F18" i="3"/>
  <c r="E18" i="3"/>
  <c r="C18" i="3"/>
  <c r="C16" i="3"/>
  <c r="D15" i="3"/>
  <c r="D14" i="3"/>
  <c r="D13" i="3"/>
  <c r="E36" i="3"/>
  <c r="C36" i="3"/>
  <c r="F37" i="3"/>
  <c r="F36" i="3"/>
  <c r="D45" i="3"/>
  <c r="C31" i="3"/>
  <c r="E34" i="3"/>
  <c r="C34" i="3"/>
  <c r="D26" i="3"/>
  <c r="E29" i="3"/>
  <c r="F29" i="3"/>
  <c r="C29" i="3"/>
  <c r="C30" i="3"/>
  <c r="C44" i="3"/>
  <c r="C43" i="3"/>
  <c r="C23" i="3"/>
  <c r="F35" i="3"/>
  <c r="F34" i="3"/>
  <c r="F33" i="3"/>
  <c r="F15" i="3"/>
  <c r="F14" i="3"/>
  <c r="E45" i="3"/>
  <c r="E42" i="3"/>
  <c r="E38" i="3"/>
  <c r="E13" i="3"/>
  <c r="E26" i="3"/>
  <c r="F21" i="3"/>
  <c r="F45" i="3"/>
  <c r="F42" i="3"/>
  <c r="F38" i="3"/>
  <c r="D42" i="3"/>
  <c r="D38" i="3"/>
  <c r="C15" i="3"/>
  <c r="C14" i="3"/>
  <c r="E33" i="3"/>
  <c r="C33" i="3"/>
  <c r="F28" i="3"/>
  <c r="F46" i="3"/>
  <c r="C13" i="3"/>
  <c r="C26" i="3"/>
  <c r="C45" i="3"/>
  <c r="F13" i="3"/>
  <c r="F26" i="3"/>
  <c r="C42" i="3"/>
  <c r="D46" i="3"/>
  <c r="C38" i="3"/>
  <c r="E28" i="3"/>
  <c r="E46" i="3"/>
  <c r="C28" i="3"/>
  <c r="C46" i="3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<sst xmlns="http://schemas.openxmlformats.org/spreadsheetml/2006/main" count="57" uniqueCount="45">
  <si>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</si>
  <si>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</si>
  <si>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</si>
  <si>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</si>
  <si>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</si>
  <si>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</si>
  <si>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</si>
  <si>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</si>
  <si>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</si>
  <si>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</si>
  <si>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</si>
  <si>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</si>
  <si>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</si>
  <si>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</si>
  <si>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</si>
  <si>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</si>
  <si>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</si>
  <si>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</si>
  <si>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</si>
  <si>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</si>
  <si>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</si>
  <si>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</si>
  <si>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</si>
  <si>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</si>
  <si>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</si>
  <si>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</si>
  <si>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</si>
  <si>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</si>
  <si>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</si>
  <si>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</si>
  <si>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</si>
  <si>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</si>
  <si>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</si>
  <si>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</si>
  <si>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</si>
  <si>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</si>
  <si>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</si>
  <si>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</si>
  <si>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>місцевого бюджету на 2025 рік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</si>
  <si>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</si>
  <si>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</si>
  <si>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</si>
  <si>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</si>
  <si>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</si>
  <si>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до рішення ___ сесії  Мелітопольської міської ради Запорізької області VIII  скликання від __________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</si>
</sst>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44">
    <cellStyle name="20% - Акцент1" xfId="1" xr:uid="{AA4F9F4F-30BA-4282-8807-1EBDF58037FA}"/>
    <cellStyle name="20% - Акцент2" xfId="2" xr:uid="{B451531E-7FB6-4523-865E-6578707CD0B8}"/>
    <cellStyle name="20% - Акцент3" xfId="3" xr:uid="{D3CC45C3-C30F-4DE6-BBBE-86FA4CD10645}"/>
    <cellStyle name="20% - Акцент4" xfId="4" xr:uid="{EABAA6D2-7F44-47B7-A17E-0A1E9C59CC9B}"/>
    <cellStyle name="20% - Акцент5" xfId="5" xr:uid="{91B1EEDF-AF6F-41B5-B2E9-A330310BB110}"/>
    <cellStyle name="20% - Акцент6" xfId="6" xr:uid="{270CFDA7-B2F7-485A-8E13-A65117C3BA23}"/>
    <cellStyle name="40% - Акцент1" xfId="7" xr:uid="{B720C395-633A-44ED-82D8-872C1CAE43E1}"/>
    <cellStyle name="40% - Акцент2" xfId="8" xr:uid="{4C6A7E6C-9422-4BBD-A712-354BD0131C58}"/>
    <cellStyle name="40% - Акцент3" xfId="9" xr:uid="{4AFD8DDF-D641-485F-AD02-2584CFC101A1}"/>
    <cellStyle name="40% - Акцент4" xfId="10" xr:uid="{6771B9A3-8134-49D9-BC80-D5D61234A5B6}"/>
    <cellStyle name="40% - Акцент5" xfId="11" xr:uid="{8CB60C76-D543-4153-B0E5-8A80C4FAE104}"/>
    <cellStyle name="40% - Акцент6" xfId="12" xr:uid="{65664111-C8C7-4F1C-BEB9-5DC8ABB10C83}"/>
    <cellStyle name="60% - Акцент1" xfId="13" xr:uid="{48594755-972E-4E0A-9DD0-935AE11792F9}"/>
    <cellStyle name="60% - Акцент2" xfId="14" xr:uid="{027DCB8A-A4D9-4D9C-B5D5-DB7B1279A09D}"/>
    <cellStyle name="60% - Акцент3" xfId="15" xr:uid="{98C6EC53-7255-4302-B92D-A9DC295577AF}"/>
    <cellStyle name="60% - Акцент4" xfId="16" xr:uid="{EF3EF481-28EA-434E-BF4E-311967660179}"/>
    <cellStyle name="60% - Акцент5" xfId="17" xr:uid="{CA3C9DB3-8156-4EC0-A241-9AA6F9D12BB0}"/>
    <cellStyle name="60% - Акцент6" xfId="18" xr:uid="{5D17745D-7BAF-4607-92E6-AB50EE0A6ADD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DA5395B4-1D11-4FB2-BCDF-8608A606E2A5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2A5DD948-F07C-434C-8CF3-8AAAAEA5F4E8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9179-5AF4-493B-983C-FE1DA644DA9A}">
  <sheetPr>
    <pageSetUpPr fitToPage="1"/>
  </sheetPr>
  <dimension ref="A1:K50"/>
  <sheetViews>
    <sheetView tabSelected="1" view="pageBreakPreview" zoomScaleNormal="100" zoomScaleSheetLayoutView="100" workbookViewId="0">
      <selection activeCell="D2" sqref="D2:F2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45" t="s">
        <v>44</v>
      </c>
      <c r="E2" s="45"/>
      <c r="F2" s="45"/>
    </row>
    <row r="3" spans="1:7" ht="9" customHeight="1" x14ac:dyDescent="0.3">
      <c r="A3" s="12"/>
      <c r="B3" s="2"/>
      <c r="C3" s="2"/>
      <c r="D3" s="46"/>
      <c r="E3" s="46"/>
      <c r="F3" s="46"/>
    </row>
    <row r="4" spans="1:7" ht="17.399999999999999" x14ac:dyDescent="0.25">
      <c r="A4" s="47" t="s">
        <v>23</v>
      </c>
      <c r="B4" s="47"/>
      <c r="C4" s="47"/>
      <c r="D4" s="47"/>
      <c r="E4" s="47"/>
      <c r="F4" s="47"/>
    </row>
    <row r="5" spans="1:7" ht="17.399999999999999" x14ac:dyDescent="0.25">
      <c r="A5" s="47" t="s">
        <v>38</v>
      </c>
      <c r="B5" s="47"/>
      <c r="C5" s="47"/>
      <c r="D5" s="47"/>
      <c r="E5" s="47"/>
      <c r="F5" s="47"/>
    </row>
    <row r="6" spans="1:7" ht="17.399999999999999" x14ac:dyDescent="0.25">
      <c r="A6" s="44" t="s">
        <v>43</v>
      </c>
      <c r="B6" s="44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8" t="s">
        <v>1</v>
      </c>
      <c r="B9" s="48" t="s">
        <v>29</v>
      </c>
      <c r="C9" s="48" t="s">
        <v>24</v>
      </c>
      <c r="D9" s="48" t="s">
        <v>2</v>
      </c>
      <c r="E9" s="48" t="s">
        <v>3</v>
      </c>
      <c r="F9" s="48"/>
    </row>
    <row r="10" spans="1:7" ht="25.5" customHeight="1" x14ac:dyDescent="0.25">
      <c r="A10" s="48"/>
      <c r="B10" s="48"/>
      <c r="C10" s="48"/>
      <c r="D10" s="48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/>
      <c r="D11" s="6">
        <v>3</v>
      </c>
      <c r="E11" s="6">
        <v>4</v>
      </c>
      <c r="F11" s="6">
        <v>5</v>
      </c>
    </row>
    <row r="12" spans="1:7" ht="27.75" customHeight="1" x14ac:dyDescent="0.25">
      <c r="A12" s="49" t="s">
        <v>35</v>
      </c>
      <c r="B12" s="50"/>
      <c r="C12" s="50"/>
      <c r="D12" s="50"/>
      <c r="E12" s="50"/>
      <c r="F12" s="51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19721380</v>
      </c>
      <c r="D13" s="7">
        <f>D14+D21+D18</f>
        <v>31776480</v>
      </c>
      <c r="E13" s="7">
        <f>E14+E21+E18</f>
        <v>-12055100</v>
      </c>
      <c r="F13" s="7">
        <f>F14+F21+F18</f>
        <v>-12145900</v>
      </c>
    </row>
    <row r="14" spans="1:7" ht="16.8" x14ac:dyDescent="0.3">
      <c r="A14" s="6">
        <v>202000</v>
      </c>
      <c r="B14" s="17" t="s">
        <v>19</v>
      </c>
      <c r="C14" s="15">
        <f>SUM(C15)</f>
        <v>-74003061</v>
      </c>
      <c r="D14" s="15">
        <f>SUM(D15)</f>
        <v>0</v>
      </c>
      <c r="E14" s="15">
        <f>SUM(E15)</f>
        <v>-74003061</v>
      </c>
      <c r="F14" s="15">
        <f>SUM(F15)</f>
        <v>-74003061</v>
      </c>
      <c r="G14" s="18"/>
    </row>
    <row r="15" spans="1:7" ht="16.8" x14ac:dyDescent="0.3">
      <c r="A15" s="6">
        <v>202200</v>
      </c>
      <c r="B15" s="17" t="s">
        <v>20</v>
      </c>
      <c r="C15" s="15">
        <f>SUM(C16:C17)</f>
        <v>-74003061</v>
      </c>
      <c r="D15" s="15">
        <f>SUM(D16:D17)</f>
        <v>0</v>
      </c>
      <c r="E15" s="15">
        <f>SUM(E16:E17)</f>
        <v>-74003061</v>
      </c>
      <c r="F15" s="15">
        <f>SUM(F16:F17)</f>
        <v>-74003061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x14ac:dyDescent="0.3">
      <c r="A17" s="13">
        <v>202220</v>
      </c>
      <c r="B17" s="8" t="s">
        <v>22</v>
      </c>
      <c r="C17" s="15">
        <f>SUM(D17:E17)</f>
        <v>-74003061</v>
      </c>
      <c r="D17" s="9">
        <v>0</v>
      </c>
      <c r="E17" s="7">
        <f>-54818500-19200000+15439</f>
        <v>-74003061</v>
      </c>
      <c r="F17" s="7">
        <f>E17</f>
        <v>-74003061</v>
      </c>
    </row>
    <row r="18" spans="1:8" ht="16.8" x14ac:dyDescent="0.3">
      <c r="A18" s="6">
        <v>208000</v>
      </c>
      <c r="B18" s="8" t="s">
        <v>9</v>
      </c>
      <c r="C18" s="15">
        <f t="shared" si="0"/>
        <v>93724441</v>
      </c>
      <c r="D18" s="15">
        <f>D19-D20</f>
        <v>93633641</v>
      </c>
      <c r="E18" s="15">
        <f>E19-E20</f>
        <v>90800</v>
      </c>
      <c r="F18" s="15">
        <f>F19-F20</f>
        <v>0</v>
      </c>
    </row>
    <row r="19" spans="1:8" ht="16.8" x14ac:dyDescent="0.3">
      <c r="A19" s="6">
        <v>208100</v>
      </c>
      <c r="B19" s="8" t="s">
        <v>10</v>
      </c>
      <c r="C19" s="15">
        <f t="shared" si="0"/>
        <v>261041796</v>
      </c>
      <c r="D19" s="7">
        <v>230694936</v>
      </c>
      <c r="E19" s="7">
        <v>30346860</v>
      </c>
      <c r="F19" s="7">
        <v>29524291</v>
      </c>
    </row>
    <row r="20" spans="1:8" ht="16.8" x14ac:dyDescent="0.3">
      <c r="A20" s="13">
        <v>208200</v>
      </c>
      <c r="B20" s="8" t="s">
        <v>11</v>
      </c>
      <c r="C20" s="15">
        <f t="shared" si="0"/>
        <v>167317355</v>
      </c>
      <c r="D20" s="7">
        <f>D19-35803061-50000000-6560580-1270000</f>
        <v>137061295</v>
      </c>
      <c r="E20" s="7">
        <f>E19-90800</f>
        <v>30256060</v>
      </c>
      <c r="F20" s="7">
        <f>F19</f>
        <v>29524291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-45279000-54818500-238100+38486000+15439+300000-323000</f>
        <v>-61857161</v>
      </c>
      <c r="E21" s="7">
        <f>-D21</f>
        <v>61857161</v>
      </c>
      <c r="F21" s="7">
        <f>E21</f>
        <v>61857161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19721380</v>
      </c>
      <c r="D26" s="41">
        <f>D13+D22</f>
        <v>31776480</v>
      </c>
      <c r="E26" s="41">
        <f>E13+E22</f>
        <v>-12055100</v>
      </c>
      <c r="F26" s="41">
        <f>F13+F22</f>
        <v>-12145900</v>
      </c>
    </row>
    <row r="27" spans="1:8" ht="26.25" customHeight="1" x14ac:dyDescent="0.25">
      <c r="A27" s="49" t="s">
        <v>36</v>
      </c>
      <c r="B27" s="50"/>
      <c r="C27" s="50"/>
      <c r="D27" s="50"/>
      <c r="E27" s="50"/>
      <c r="F27" s="51"/>
    </row>
    <row r="28" spans="1:8" ht="16.8" x14ac:dyDescent="0.3">
      <c r="A28" s="13">
        <v>400000</v>
      </c>
      <c r="B28" s="8" t="s">
        <v>13</v>
      </c>
      <c r="C28" s="15">
        <f t="shared" si="0"/>
        <v>-74003061</v>
      </c>
      <c r="D28" s="7">
        <f>D33</f>
        <v>0</v>
      </c>
      <c r="E28" s="7">
        <f>E29+E33+E31</f>
        <v>-74003061</v>
      </c>
      <c r="F28" s="7">
        <f>F29+F33+F31</f>
        <v>-74003061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x14ac:dyDescent="0.3">
      <c r="A33" s="13">
        <v>402000</v>
      </c>
      <c r="B33" s="8" t="s">
        <v>37</v>
      </c>
      <c r="C33" s="15">
        <f t="shared" si="0"/>
        <v>-74003061</v>
      </c>
      <c r="D33" s="7">
        <v>0</v>
      </c>
      <c r="E33" s="7">
        <f>E34+E36</f>
        <v>-74003061</v>
      </c>
      <c r="F33" s="7">
        <f>F34+F36</f>
        <v>-74003061</v>
      </c>
    </row>
    <row r="34" spans="1:7" ht="16.8" x14ac:dyDescent="0.3">
      <c r="A34" s="13">
        <v>402100</v>
      </c>
      <c r="B34" s="8" t="s">
        <v>14</v>
      </c>
      <c r="C34" s="15">
        <f t="shared" si="0"/>
        <v>-74003061</v>
      </c>
      <c r="D34" s="7">
        <v>0</v>
      </c>
      <c r="E34" s="7">
        <f>E35</f>
        <v>-74003061</v>
      </c>
      <c r="F34" s="7">
        <f>F35</f>
        <v>-74003061</v>
      </c>
    </row>
    <row r="35" spans="1:7" ht="16.8" x14ac:dyDescent="0.3">
      <c r="A35" s="13">
        <v>402102</v>
      </c>
      <c r="B35" s="8" t="s">
        <v>15</v>
      </c>
      <c r="C35" s="15">
        <f t="shared" si="0"/>
        <v>-74003061</v>
      </c>
      <c r="D35" s="7">
        <v>0</v>
      </c>
      <c r="E35" s="7">
        <f>E17</f>
        <v>-74003061</v>
      </c>
      <c r="F35" s="7">
        <f>E35</f>
        <v>-74003061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93724441</v>
      </c>
      <c r="D38" s="7">
        <f>D42</f>
        <v>31776480</v>
      </c>
      <c r="E38" s="7">
        <f>E42</f>
        <v>61947961</v>
      </c>
      <c r="F38" s="7">
        <f>F42</f>
        <v>61857161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93724441</v>
      </c>
      <c r="D42" s="7">
        <f>D43-D44+D45</f>
        <v>31776480</v>
      </c>
      <c r="E42" s="7">
        <f>E43-E44+E45</f>
        <v>61947961</v>
      </c>
      <c r="F42" s="7">
        <f>F43-F44+F45</f>
        <v>61857161</v>
      </c>
    </row>
    <row r="43" spans="1:7" ht="16.8" x14ac:dyDescent="0.3">
      <c r="A43" s="6">
        <v>602100</v>
      </c>
      <c r="B43" s="8" t="s">
        <v>10</v>
      </c>
      <c r="C43" s="15">
        <f t="shared" si="0"/>
        <v>261041796</v>
      </c>
      <c r="D43" s="7">
        <f t="shared" ref="D43:F44" si="1">D19</f>
        <v>230694936</v>
      </c>
      <c r="E43" s="7">
        <f t="shared" si="1"/>
        <v>30346860</v>
      </c>
      <c r="F43" s="7">
        <f t="shared" si="1"/>
        <v>29524291</v>
      </c>
    </row>
    <row r="44" spans="1:7" ht="16.8" x14ac:dyDescent="0.3">
      <c r="A44" s="13">
        <v>602200</v>
      </c>
      <c r="B44" s="10" t="s">
        <v>11</v>
      </c>
      <c r="C44" s="15">
        <f t="shared" si="0"/>
        <v>167317355</v>
      </c>
      <c r="D44" s="7">
        <f t="shared" si="1"/>
        <v>137061295</v>
      </c>
      <c r="E44" s="7">
        <f t="shared" si="1"/>
        <v>30256060</v>
      </c>
      <c r="F44" s="7">
        <f t="shared" si="1"/>
        <v>29524291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-61857161</v>
      </c>
      <c r="E45" s="7">
        <f>E21</f>
        <v>61857161</v>
      </c>
      <c r="F45" s="7">
        <f>F21</f>
        <v>61857161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19721380</v>
      </c>
      <c r="D46" s="11">
        <f>D28+D38</f>
        <v>31776480</v>
      </c>
      <c r="E46" s="11">
        <f>E28+E38</f>
        <v>-12055100</v>
      </c>
      <c r="F46" s="11">
        <f>F28+F38</f>
        <v>-12145900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52" t="s">
        <v>39</v>
      </c>
      <c r="B48" s="52"/>
      <c r="C48" s="28"/>
      <c r="D48" s="28"/>
      <c r="E48" s="54" t="s">
        <v>40</v>
      </c>
      <c r="F48" s="54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52" t="s">
        <v>41</v>
      </c>
      <c r="B50" s="53"/>
      <c r="C50" s="30"/>
      <c r="D50" s="31"/>
      <c r="E50" s="54" t="s">
        <v>42</v>
      </c>
      <c r="F50" s="54"/>
      <c r="H50" s="14"/>
      <c r="I50" s="14"/>
    </row>
  </sheetData>
  <sheetProtection selectLockedCells="1" selectUnlockedCells="1"/>
  <mergeCells count="16"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  <mergeCell ref="A6:B6"/>
    <mergeCell ref="D2:F2"/>
    <mergeCell ref="D3:F3"/>
    <mergeCell ref="A4:F4"/>
    <mergeCell ref="A5:F5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2025-09-04T11:55:28Z</dcterms:modified>
</cp:coreProperties>
</file>